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195" windowHeight="9210"/>
  </bookViews>
  <sheets>
    <sheet name="Extra" sheetId="4" r:id="rId1"/>
    <sheet name="Foglio1" sheetId="5" r:id="rId2"/>
  </sheets>
  <calcPr calcId="145621"/>
</workbook>
</file>

<file path=xl/calcChain.xml><?xml version="1.0" encoding="utf-8"?>
<calcChain xmlns="http://schemas.openxmlformats.org/spreadsheetml/2006/main">
  <c r="D14" i="4" l="1"/>
  <c r="D13" i="4"/>
  <c r="B37" i="4" l="1"/>
  <c r="C37" i="4"/>
  <c r="D9" i="4"/>
  <c r="D7" i="4"/>
  <c r="D5" i="4"/>
  <c r="F37" i="4" l="1"/>
  <c r="D37" i="4"/>
  <c r="F36" i="4"/>
  <c r="F35" i="4" l="1"/>
  <c r="D34" i="4" l="1"/>
  <c r="F34" i="4" l="1"/>
  <c r="D25" i="4" l="1"/>
  <c r="C32" i="4" l="1"/>
  <c r="C31" i="4"/>
  <c r="C30" i="4"/>
  <c r="C29" i="4"/>
  <c r="C28" i="4"/>
  <c r="C27" i="4"/>
  <c r="C26" i="4"/>
  <c r="C24" i="4"/>
  <c r="C23" i="4"/>
  <c r="F32" i="4" l="1"/>
  <c r="F33" i="4" l="1"/>
  <c r="F30" i="4" l="1"/>
  <c r="F29" i="4"/>
  <c r="F28" i="4"/>
  <c r="F27" i="4"/>
  <c r="F26" i="4"/>
  <c r="F25" i="4"/>
  <c r="F24" i="4"/>
  <c r="F23" i="4"/>
  <c r="F31" i="4" l="1"/>
  <c r="F39" i="4" s="1"/>
  <c r="A24" i="4" l="1"/>
  <c r="A25" i="4" s="1"/>
  <c r="A26" i="4" s="1"/>
  <c r="A27" i="4" s="1"/>
  <c r="A28" i="4" s="1"/>
  <c r="A29" i="4" s="1"/>
  <c r="A30" i="4" s="1"/>
</calcChain>
</file>

<file path=xl/sharedStrings.xml><?xml version="1.0" encoding="utf-8"?>
<sst xmlns="http://schemas.openxmlformats.org/spreadsheetml/2006/main" count="23" uniqueCount="21">
  <si>
    <t>Gennaio</t>
  </si>
  <si>
    <t>Febbraio</t>
  </si>
  <si>
    <t>Marzo</t>
  </si>
  <si>
    <t>Aprile</t>
  </si>
  <si>
    <t>Maggio</t>
  </si>
  <si>
    <t>Giugno</t>
  </si>
  <si>
    <t>Luglio</t>
  </si>
  <si>
    <t>Settembre</t>
  </si>
  <si>
    <t>Ottobre</t>
  </si>
  <si>
    <t>Novembre</t>
  </si>
  <si>
    <t>Dicembre</t>
  </si>
  <si>
    <t>Agosto</t>
  </si>
  <si>
    <t>Cassa</t>
  </si>
  <si>
    <t>Prog.1</t>
  </si>
  <si>
    <t>Extra</t>
  </si>
  <si>
    <t>Media</t>
  </si>
  <si>
    <t>Guadagno</t>
  </si>
  <si>
    <t>(Extra+Guadagno)</t>
  </si>
  <si>
    <t>Ristori</t>
  </si>
  <si>
    <t>2021*</t>
  </si>
  <si>
    <t>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</si>
</sst>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m"/>
  </numFmts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3" zoomScaleNormal="100" workbookViewId="0">
      <selection activeCell="B15" sqref="B15"/>
    </sheetView>
  </sheetViews>
  <sheetFormatPr defaultRowHeight="12.75" x14ac:dyDescent="0.2"/>
  <cols>
    <col min="2" max="2" width="9.140625" style="1"/>
    <col min="3" max="3" width="10" style="1" bestFit="1" customWidth="1"/>
    <col min="6" max="6" width="10" bestFit="1" customWidth="1"/>
  </cols>
  <sheetData>
    <row r="1" spans="1:8" x14ac:dyDescent="0.2">
      <c r="A1" s="3"/>
      <c r="B1" s="5"/>
      <c r="D1" s="6"/>
    </row>
    <row r="2" spans="1:8" x14ac:dyDescent="0.2">
      <c r="A2" s="3">
        <v>2022</v>
      </c>
      <c r="B2" s="1" t="s">
        <v>12</v>
      </c>
      <c r="C2" s="1" t="s">
        <v>18</v>
      </c>
      <c r="D2" s="1" t="s">
        <v>13</v>
      </c>
      <c r="F2" s="1" t="s">
        <v>12</v>
      </c>
      <c r="G2" s="1"/>
      <c r="H2" s="1" t="s">
        <v>13</v>
      </c>
    </row>
    <row r="3" spans="1:8" x14ac:dyDescent="0.2">
      <c r="A3" s="3"/>
      <c r="F3" s="1"/>
      <c r="G3" s="1"/>
    </row>
    <row r="4" spans="1:8" x14ac:dyDescent="0.2">
      <c r="A4" s="3" t="s">
        <v>0</v>
      </c>
      <c r="B4" s="1">
        <v>127.1</v>
      </c>
      <c r="D4">
        <v>23.6</v>
      </c>
      <c r="F4" s="1"/>
      <c r="G4" s="1"/>
    </row>
    <row r="5" spans="1:8" x14ac:dyDescent="0.2">
      <c r="A5" s="4" t="s">
        <v>1</v>
      </c>
      <c r="B5" s="1">
        <v>177.75</v>
      </c>
      <c r="D5">
        <f>2+5-4-6-6-10+28</f>
        <v>9</v>
      </c>
      <c r="F5" s="1"/>
      <c r="G5" s="1"/>
    </row>
    <row r="6" spans="1:8" x14ac:dyDescent="0.2">
      <c r="A6" s="4" t="s">
        <v>2</v>
      </c>
      <c r="B6" s="1">
        <v>-134</v>
      </c>
      <c r="D6">
        <v>2</v>
      </c>
      <c r="F6" s="1"/>
      <c r="G6" s="1"/>
    </row>
    <row r="7" spans="1:8" x14ac:dyDescent="0.2">
      <c r="A7" s="3" t="s">
        <v>3</v>
      </c>
      <c r="B7" s="1">
        <v>126.6</v>
      </c>
      <c r="D7">
        <f>2+22+3-10-6</f>
        <v>11</v>
      </c>
      <c r="F7" s="1"/>
      <c r="G7" s="1"/>
    </row>
    <row r="8" spans="1:8" x14ac:dyDescent="0.2">
      <c r="A8" s="3" t="s">
        <v>4</v>
      </c>
      <c r="B8" s="1">
        <v>103.6</v>
      </c>
      <c r="D8">
        <v>2</v>
      </c>
      <c r="F8" s="1"/>
      <c r="G8" s="1"/>
    </row>
    <row r="9" spans="1:8" x14ac:dyDescent="0.2">
      <c r="A9" s="3" t="s">
        <v>5</v>
      </c>
      <c r="B9" s="1">
        <v>20.21</v>
      </c>
      <c r="D9">
        <f>-4+2.2+1.1+24</f>
        <v>23.3</v>
      </c>
      <c r="F9" s="1"/>
      <c r="G9" s="1"/>
    </row>
    <row r="10" spans="1:8" x14ac:dyDescent="0.2">
      <c r="A10" s="3" t="s">
        <v>6</v>
      </c>
      <c r="B10" s="1">
        <v>231.3</v>
      </c>
      <c r="D10">
        <v>-0.5</v>
      </c>
      <c r="F10" s="1"/>
      <c r="G10" s="1"/>
    </row>
    <row r="11" spans="1:8" x14ac:dyDescent="0.2">
      <c r="A11" s="3" t="s">
        <v>11</v>
      </c>
      <c r="B11" s="1">
        <v>20.399999999999999</v>
      </c>
      <c r="D11">
        <v>40</v>
      </c>
      <c r="F11" s="1"/>
      <c r="G11" s="1"/>
    </row>
    <row r="12" spans="1:8" x14ac:dyDescent="0.2">
      <c r="A12" s="3" t="s">
        <v>7</v>
      </c>
      <c r="B12" s="1">
        <v>79.3</v>
      </c>
      <c r="D12">
        <v>18</v>
      </c>
      <c r="F12" s="1"/>
      <c r="G12" s="1"/>
    </row>
    <row r="13" spans="1:8" x14ac:dyDescent="0.2">
      <c r="A13" s="3" t="s">
        <v>8</v>
      </c>
      <c r="B13" s="1">
        <v>-4.8</v>
      </c>
      <c r="D13">
        <f>-5+23-5-7-5-5+1.2-4.4</f>
        <v>-7.2</v>
      </c>
      <c r="F13" s="1"/>
      <c r="G13" s="1"/>
    </row>
    <row r="14" spans="1:8" x14ac:dyDescent="0.2">
      <c r="A14" s="3" t="s">
        <v>9</v>
      </c>
      <c r="B14" s="1">
        <v>346.44</v>
      </c>
      <c r="D14">
        <f>50-5+20-6-5-0.5</f>
        <v>53.5</v>
      </c>
      <c r="F14" s="1"/>
      <c r="G14" s="1"/>
    </row>
    <row r="15" spans="1:8" x14ac:dyDescent="0.2">
      <c r="A15" s="3" t="s">
        <v>10</v>
      </c>
      <c r="F15" s="1"/>
      <c r="G15" s="1"/>
    </row>
    <row r="16" spans="1:8" x14ac:dyDescent="0.2">
      <c r="A16" s="3"/>
      <c r="B16" s="5"/>
      <c r="D16" s="6"/>
    </row>
    <row r="17" spans="1:6" x14ac:dyDescent="0.2">
      <c r="A17" s="3"/>
      <c r="B17" s="5"/>
      <c r="D17" s="6"/>
    </row>
    <row r="18" spans="1:6" s="1" customFormat="1" x14ac:dyDescent="0.2">
      <c r="A18" s="3"/>
      <c r="B18" s="5" t="s">
        <v>14</v>
      </c>
      <c r="C18" s="1" t="s">
        <v>16</v>
      </c>
      <c r="D18" s="2" t="s">
        <v>15</v>
      </c>
      <c r="F18" s="1" t="s">
        <v>17</v>
      </c>
    </row>
    <row r="19" spans="1:6" x14ac:dyDescent="0.2">
      <c r="B19"/>
    </row>
    <row r="20" spans="1:6" x14ac:dyDescent="0.2">
      <c r="A20" s="3">
        <v>2004</v>
      </c>
      <c r="B20" s="3"/>
      <c r="C20" s="1">
        <v>3899.78</v>
      </c>
      <c r="D20" s="3"/>
      <c r="E20" s="3"/>
      <c r="F20">
        <v>3899.78</v>
      </c>
    </row>
    <row r="21" spans="1:6" x14ac:dyDescent="0.2">
      <c r="A21" s="3">
        <v>2005</v>
      </c>
      <c r="B21" s="3"/>
      <c r="C21" s="1">
        <v>2274.9899999999998</v>
      </c>
      <c r="D21" s="3"/>
      <c r="E21" s="3"/>
      <c r="F21">
        <v>2274.9899999999998</v>
      </c>
    </row>
    <row r="22" spans="1:6" x14ac:dyDescent="0.2">
      <c r="A22" s="3">
        <v>2006</v>
      </c>
      <c r="B22" s="3"/>
      <c r="C22" s="1">
        <v>3124.46</v>
      </c>
      <c r="D22" s="3"/>
      <c r="E22" s="3"/>
      <c r="F22">
        <v>3124.46</v>
      </c>
    </row>
    <row r="23" spans="1:6" x14ac:dyDescent="0.2">
      <c r="A23" s="3">
        <v>2007</v>
      </c>
      <c r="B23" s="7">
        <v>497.25</v>
      </c>
      <c r="C23" s="1">
        <f>(D23*12)-B23</f>
        <v>2667.75</v>
      </c>
      <c r="D23" s="7">
        <v>263.75</v>
      </c>
      <c r="E23" s="3"/>
      <c r="F23">
        <f>(D23*12)</f>
        <v>3165</v>
      </c>
    </row>
    <row r="24" spans="1:6" x14ac:dyDescent="0.2">
      <c r="A24" s="3">
        <f>A23+1</f>
        <v>2008</v>
      </c>
      <c r="B24" s="7">
        <v>680.1</v>
      </c>
      <c r="C24" s="1">
        <f>(D24*12)-B24</f>
        <v>2774.94</v>
      </c>
      <c r="D24" s="7">
        <v>287.92</v>
      </c>
      <c r="E24" s="3"/>
      <c r="F24">
        <f t="shared" ref="F24:F31" si="0">(D24*12)</f>
        <v>3455.04</v>
      </c>
    </row>
    <row r="25" spans="1:6" x14ac:dyDescent="0.2">
      <c r="A25" s="3">
        <f t="shared" ref="A25:A30" si="1">A24+1</f>
        <v>2009</v>
      </c>
      <c r="B25" s="7">
        <v>870.6</v>
      </c>
      <c r="C25" s="1">
        <v>1702.92</v>
      </c>
      <c r="D25" s="8">
        <f>(B25+C25)/12</f>
        <v>214.46</v>
      </c>
      <c r="E25" s="3"/>
      <c r="F25">
        <f t="shared" si="0"/>
        <v>2573.52</v>
      </c>
    </row>
    <row r="26" spans="1:6" x14ac:dyDescent="0.2">
      <c r="A26" s="3">
        <f t="shared" si="1"/>
        <v>2010</v>
      </c>
      <c r="B26" s="7">
        <v>520.6</v>
      </c>
      <c r="C26" s="1">
        <f t="shared" ref="C26:C32" si="2">(D26*12)-B26</f>
        <v>2440.04</v>
      </c>
      <c r="D26" s="8">
        <v>246.72</v>
      </c>
      <c r="E26" s="3"/>
      <c r="F26">
        <f t="shared" si="0"/>
        <v>2960.64</v>
      </c>
    </row>
    <row r="27" spans="1:6" x14ac:dyDescent="0.2">
      <c r="A27" s="3">
        <f t="shared" si="1"/>
        <v>2011</v>
      </c>
      <c r="B27" s="9">
        <v>551.35</v>
      </c>
      <c r="C27" s="1">
        <f t="shared" si="2"/>
        <v>2269.2500000000005</v>
      </c>
      <c r="D27" s="8">
        <v>235.05</v>
      </c>
      <c r="E27" s="3"/>
      <c r="F27">
        <f t="shared" si="0"/>
        <v>2820.6000000000004</v>
      </c>
    </row>
    <row r="28" spans="1:6" x14ac:dyDescent="0.2">
      <c r="A28" s="3">
        <f t="shared" si="1"/>
        <v>2012</v>
      </c>
      <c r="B28" s="9">
        <v>333.35</v>
      </c>
      <c r="C28" s="1">
        <f t="shared" si="2"/>
        <v>2121.13</v>
      </c>
      <c r="D28" s="10">
        <v>204.54</v>
      </c>
      <c r="E28" s="3"/>
      <c r="F28">
        <f t="shared" si="0"/>
        <v>2454.48</v>
      </c>
    </row>
    <row r="29" spans="1:6" x14ac:dyDescent="0.2">
      <c r="A29" s="3">
        <f t="shared" si="1"/>
        <v>2013</v>
      </c>
      <c r="B29" s="9">
        <v>406.25</v>
      </c>
      <c r="C29" s="1">
        <f t="shared" si="2"/>
        <v>998.23</v>
      </c>
      <c r="D29" s="10">
        <v>117.04</v>
      </c>
      <c r="E29" s="3"/>
      <c r="F29">
        <f t="shared" si="0"/>
        <v>1404.48</v>
      </c>
    </row>
    <row r="30" spans="1:6" x14ac:dyDescent="0.2">
      <c r="A30" s="3">
        <f t="shared" si="1"/>
        <v>2014</v>
      </c>
      <c r="B30" s="3">
        <v>485.6</v>
      </c>
      <c r="C30" s="1">
        <f t="shared" si="2"/>
        <v>1139.08</v>
      </c>
      <c r="D30" s="3">
        <v>135.38999999999999</v>
      </c>
      <c r="E30" s="3"/>
      <c r="F30">
        <f>(D30*12)</f>
        <v>1624.6799999999998</v>
      </c>
    </row>
    <row r="31" spans="1:6" x14ac:dyDescent="0.2">
      <c r="A31" s="3">
        <v>2015</v>
      </c>
      <c r="B31" s="9">
        <v>385</v>
      </c>
      <c r="C31" s="1">
        <f t="shared" si="2"/>
        <v>1085.72</v>
      </c>
      <c r="D31" s="10">
        <v>122.56</v>
      </c>
      <c r="E31" s="3"/>
      <c r="F31">
        <f t="shared" si="0"/>
        <v>1470.72</v>
      </c>
    </row>
    <row r="32" spans="1:6" x14ac:dyDescent="0.2">
      <c r="A32" s="3">
        <v>2016</v>
      </c>
      <c r="B32" s="9">
        <v>308.8</v>
      </c>
      <c r="C32" s="1">
        <f t="shared" si="2"/>
        <v>964.39999999999986</v>
      </c>
      <c r="D32" s="2">
        <v>106.1</v>
      </c>
      <c r="E32" s="3"/>
      <c r="F32">
        <f>(D32*12)</f>
        <v>1273.1999999999998</v>
      </c>
    </row>
    <row r="33" spans="1:6" x14ac:dyDescent="0.2">
      <c r="A33" s="3">
        <v>2017</v>
      </c>
      <c r="B33" s="9">
        <v>244.82</v>
      </c>
      <c r="C33" s="1">
        <v>911.49</v>
      </c>
      <c r="D33" s="2">
        <v>96.36</v>
      </c>
      <c r="E33" s="3"/>
      <c r="F33">
        <f t="shared" ref="F33" si="3">(D33*12)</f>
        <v>1156.32</v>
      </c>
    </row>
    <row r="34" spans="1:6" x14ac:dyDescent="0.2">
      <c r="A34" s="3">
        <v>2018</v>
      </c>
      <c r="B34" s="9">
        <v>64.099999999999994</v>
      </c>
      <c r="C34" s="1">
        <v>1336.45</v>
      </c>
      <c r="D34" s="2">
        <f>(B34+C34)/12</f>
        <v>116.71249999999999</v>
      </c>
      <c r="E34" s="3"/>
      <c r="F34">
        <f>(D34*12)</f>
        <v>1400.55</v>
      </c>
    </row>
    <row r="35" spans="1:6" x14ac:dyDescent="0.2">
      <c r="A35" s="3">
        <v>2019</v>
      </c>
      <c r="B35" s="9">
        <v>7.2</v>
      </c>
      <c r="C35" s="1">
        <v>1048.44</v>
      </c>
      <c r="D35" s="2">
        <v>87.97</v>
      </c>
      <c r="E35" s="3"/>
      <c r="F35">
        <f>(D35*12)</f>
        <v>1055.6399999999999</v>
      </c>
    </row>
    <row r="36" spans="1:6" x14ac:dyDescent="0.2">
      <c r="A36" s="3" t="s">
        <v>19</v>
      </c>
      <c r="B36" s="9">
        <v>218.95</v>
      </c>
      <c r="C36" s="1">
        <v>1348.78</v>
      </c>
      <c r="D36" s="2">
        <v>130.63999999999999</v>
      </c>
      <c r="E36" s="3"/>
      <c r="F36">
        <f>(D36*12)</f>
        <v>1567.6799999999998</v>
      </c>
    </row>
    <row r="37" spans="1:6" x14ac:dyDescent="0.2">
      <c r="A37" s="3" t="s">
        <v>20</v>
      </c>
      <c r="B37" s="9">
        <f>SUM(D4:D15)</f>
        <v>174.7</v>
      </c>
      <c r="C37" s="1">
        <f>SUM(B4:B15)</f>
        <v>1093.9000000000001</v>
      </c>
      <c r="D37" s="2">
        <f>(B37+C37)/12</f>
        <v>105.71666666666668</v>
      </c>
      <c r="E37" s="3"/>
      <c r="F37" s="11">
        <f>B37+C37</f>
        <v>1268.6000000000001</v>
      </c>
    </row>
    <row r="39" spans="1:6" x14ac:dyDescent="0.2">
      <c r="F39">
        <f>SUM(F20:F31)</f>
        <v>31228.39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Extra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Negozio</dc:creator>
  <cp:lastModifiedBy>King's Bishop</cp:lastModifiedBy>
  <dcterms:created xsi:type="dcterms:W3CDTF">2006-12-31T16:33:58Z</dcterms:created>
  <dcterms:modified xsi:type="dcterms:W3CDTF">2022-12-01T08:48:25Z</dcterms:modified>
</cp:coreProperties>
</file>